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Δ ΦΑΣΗ ΑΝΑΠΛΗΡΩΤΩΝ\"/>
    </mc:Choice>
  </mc:AlternateContent>
  <xr:revisionPtr revIDLastSave="0" documentId="13_ncr:1_{8403B91E-2ECB-4853-8077-DBC68785F2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ena (20)" sheetId="1" r:id="rId1"/>
  </sheets>
  <calcPr calcId="191029"/>
</workbook>
</file>

<file path=xl/calcChain.xml><?xml version="1.0" encoding="utf-8"?>
<calcChain xmlns="http://schemas.openxmlformats.org/spreadsheetml/2006/main">
  <c r="A37" i="1" l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<sst xmlns="http://schemas.openxmlformats.org/spreadsheetml/2006/main" count="75" uniqueCount="74">
  <si>
    <t>ΚΑΤ/ΞΗ</t>
  </si>
  <si>
    <t>ΣΧΟΛΕΙΟ</t>
  </si>
  <si>
    <t>Εργαστήρια Δεξιοτήτων</t>
  </si>
  <si>
    <t>ΠΕ01</t>
  </si>
  <si>
    <t>ΠΕ02</t>
  </si>
  <si>
    <t>ΠΕ03</t>
  </si>
  <si>
    <t>ΠΕ04.01</t>
  </si>
  <si>
    <t>ΠΕ04.02</t>
  </si>
  <si>
    <t>ΠΕ04.04</t>
  </si>
  <si>
    <t>ΠΕ04.05</t>
  </si>
  <si>
    <t>ΠΕ05</t>
  </si>
  <si>
    <t>ΠΕ06</t>
  </si>
  <si>
    <t>ΠΕ07</t>
  </si>
  <si>
    <t>ΠΕ08</t>
  </si>
  <si>
    <t>ΠΕ11</t>
  </si>
  <si>
    <t>ΠΕ78</t>
  </si>
  <si>
    <t>ΠΕ79.01</t>
  </si>
  <si>
    <t>ΠΕ80</t>
  </si>
  <si>
    <t>ΠΕ81</t>
  </si>
  <si>
    <t>ΠΕ82</t>
  </si>
  <si>
    <t>ΠΕ83</t>
  </si>
  <si>
    <t>ΠΕ84</t>
  </si>
  <si>
    <t>ΠΕ86</t>
  </si>
  <si>
    <t>ΠΕ87.02</t>
  </si>
  <si>
    <t>1ο ΓΕΛ Ρεθύμνου</t>
  </si>
  <si>
    <t>ΓΕΛ Ατσιποπούλου</t>
  </si>
  <si>
    <t>Εσπερινό ΕΠΑΛ Ρεθύμνου</t>
  </si>
  <si>
    <t>3ο Γυμνάσιο Ρεθύμνου</t>
  </si>
  <si>
    <t>2ο ΕΠΑΛ Ρεθύμνου</t>
  </si>
  <si>
    <t>ΓΕΛ Περάματος</t>
  </si>
  <si>
    <t>1ο ΕΠΑΛ Ρεθύμνου</t>
  </si>
  <si>
    <t>Γυμνάσιο Πανόρμου</t>
  </si>
  <si>
    <t>Γυμνάσιο Επισκοπής</t>
  </si>
  <si>
    <t>2ο ΓΕΛ Ρεθύμνου</t>
  </si>
  <si>
    <t>Γυμνάσιο Περάματος</t>
  </si>
  <si>
    <t>ΕΠΑΛ Γαράζου</t>
  </si>
  <si>
    <t>Γυμνάσιο Κράνας</t>
  </si>
  <si>
    <t>3ο ΓΕΛ Ρεθύμνου</t>
  </si>
  <si>
    <t>5ο Γυμνάσιο Ρεθύμνου</t>
  </si>
  <si>
    <t>2ο Γυμνάσιο Ρεθύμνου</t>
  </si>
  <si>
    <t>ΓΕΛ Επισκοπής</t>
  </si>
  <si>
    <t>Εσπερινό ΕΠΑΛ Σπηλίου</t>
  </si>
  <si>
    <t>Γυμνάσιο Φουρφουρά</t>
  </si>
  <si>
    <t>ΓΕΛ Πανόρμου</t>
  </si>
  <si>
    <t>Γυμνάσιο Συβρίτου</t>
  </si>
  <si>
    <t>Εσπερινό ΓΕΛ Ρεθύμνου</t>
  </si>
  <si>
    <t>ΓΕΛ Σπηλίου</t>
  </si>
  <si>
    <t>4ο Γυμνάσιο Ρεθύμνου</t>
  </si>
  <si>
    <t>Γυμνάσιο Σπηλίου</t>
  </si>
  <si>
    <t>ΓΕΛ Ανωγείων</t>
  </si>
  <si>
    <t>4ο ΓΕΛ Ρεθύμνου</t>
  </si>
  <si>
    <t>1ο Γυμνάσιο Ρεθύμνου</t>
  </si>
  <si>
    <t>Γυμνάσιο Γαράζου</t>
  </si>
  <si>
    <t>Γυμνάσιο Κοξαρές</t>
  </si>
  <si>
    <t>Γυμνάσιο Ατσιποπούλου</t>
  </si>
  <si>
    <t>Γυμνάσιο Ανωγείων</t>
  </si>
  <si>
    <t>ΓΕΛ Φουρφουρά</t>
  </si>
  <si>
    <t>Εσπερινό ΓΕΛ Μυλοποτάμου</t>
  </si>
  <si>
    <t>Πειραματικό Λύκειο Ρ</t>
  </si>
  <si>
    <t>Πειραματικό Λύκειο Ρεθύμνου Π.Κ.</t>
  </si>
  <si>
    <t>Μουσικό Γυμνάσιο Ρεθύμνου</t>
  </si>
  <si>
    <t>Πειραματικό Γυμνάσιο</t>
  </si>
  <si>
    <t>Πειραματικό Γυμνάσιο Ρεθύμνου</t>
  </si>
  <si>
    <t>ΣΥΝ: -12</t>
  </si>
  <si>
    <t>ΣΥΝ: -59</t>
  </si>
  <si>
    <t>ΣΥΝ: -3</t>
  </si>
  <si>
    <t>ΣΥΝ: -13</t>
  </si>
  <si>
    <t>ΣΥΝ: -20</t>
  </si>
  <si>
    <t>ΣΥΝ: -16</t>
  </si>
  <si>
    <t>ΣΥΝ: 1</t>
  </si>
  <si>
    <t>ΣΥΝ: -21</t>
  </si>
  <si>
    <t>ΣΥΝ: -6</t>
  </si>
  <si>
    <t>ΣΥΝ: -18</t>
  </si>
  <si>
    <t>ΣΥΝ: 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</si>
</sst>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57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theme="1"/>
      <name val="Verdana"/>
      <family val="2"/>
      <charset val="161"/>
    </font>
    <font>
      <sz val="11"/>
      <color rgb="FFFFFFFF"/>
      <name val="Verdana"/>
      <family val="2"/>
      <charset val="161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1174D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A0A37"/>
      </left>
      <right style="medium">
        <color rgb="FF8A0A37"/>
      </right>
      <top style="medium">
        <color rgb="FF8A0A37"/>
      </top>
      <bottom style="medium">
        <color rgb="FF8A0A37"/>
      </bottom>
      <diagonal/>
    </border>
    <border>
      <left style="medium">
        <color rgb="FFD5D5D5"/>
      </left>
      <right style="medium">
        <color rgb="FFD5D5D5"/>
      </right>
      <top style="medium">
        <color rgb="FFD5D5D5"/>
      </top>
      <bottom style="medium">
        <color rgb="FFD5D5D5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0">
    <xf numFmtId="0" fontId="0" fillId="0" borderId="0" xfId="0"/>
    <xf numFmtId="0" fontId="18" fillId="0" borderId="0" xfId="0" applyFont="1"/>
    <xf numFmtId="0" fontId="19" fillId="33" borderId="10" xfId="0" applyFont="1" applyFill="1" applyBorder="1" applyAlignment="1">
      <alignment vertical="top" wrapText="1"/>
    </xf>
    <xf numFmtId="0" fontId="18" fillId="0" borderId="11" xfId="0" applyFont="1" applyBorder="1" applyAlignment="1">
      <alignment wrapText="1"/>
    </xf>
    <xf numFmtId="0" fontId="18" fillId="0" borderId="11" xfId="0" applyFont="1" applyBorder="1"/>
    <xf numFmtId="0" fontId="18" fillId="34" borderId="0" xfId="0" applyFont="1" applyFill="1"/>
    <xf numFmtId="0" fontId="18" fillId="34" borderId="11" xfId="0" applyFont="1" applyFill="1" applyBorder="1" applyAlignment="1">
      <alignment wrapText="1"/>
    </xf>
    <xf numFmtId="0" fontId="18" fillId="35" borderId="11" xfId="0" applyFont="1" applyFill="1" applyBorder="1" applyAlignment="1">
      <alignment wrapText="1"/>
    </xf>
    <xf numFmtId="0" fontId="18" fillId="35" borderId="11" xfId="0" applyFont="1" applyFill="1" applyBorder="1"/>
    <xf numFmtId="0" fontId="18" fillId="35" borderId="0" xfId="0" applyFont="1" applyFill="1"/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9"/>
  <sheetViews>
    <sheetView showGridLines="0" tabSelected="1" topLeftCell="C22" workbookViewId="0">
      <selection activeCell="S51" sqref="S51"/>
    </sheetView>
  </sheetViews>
  <sheetFormatPr defaultRowHeight="14.25" x14ac:dyDescent="0.2"/>
  <cols>
    <col min="1" max="1" width="9.5703125" style="1" customWidth="1"/>
    <col min="2" max="2" width="34.7109375" style="1" customWidth="1"/>
    <col min="3" max="3" width="10.7109375" style="1" customWidth="1"/>
    <col min="4" max="5" width="11.140625" style="1" bestFit="1" customWidth="1"/>
    <col min="6" max="6" width="9.7109375" style="1" bestFit="1" customWidth="1"/>
    <col min="7" max="21" width="11.140625" style="1" bestFit="1" customWidth="1"/>
    <col min="22" max="22" width="9.7109375" style="1" bestFit="1" customWidth="1"/>
    <col min="23" max="23" width="11.140625" style="1" bestFit="1" customWidth="1"/>
    <col min="24" max="24" width="10.5703125" style="1" bestFit="1" customWidth="1"/>
    <col min="25" max="16384" width="9.140625" style="1"/>
  </cols>
  <sheetData>
    <row r="1" spans="1:24" ht="57.75" thickBo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</row>
    <row r="2" spans="1:24" ht="15" thickBot="1" x14ac:dyDescent="0.25">
      <c r="A2" s="3" t="str">
        <f>"106"</f>
        <v>106</v>
      </c>
      <c r="B2" s="4" t="s">
        <v>24</v>
      </c>
      <c r="C2" s="3">
        <v>0</v>
      </c>
      <c r="D2" s="3">
        <v>1</v>
      </c>
      <c r="E2" s="3">
        <v>0</v>
      </c>
      <c r="F2" s="3">
        <v>0</v>
      </c>
      <c r="G2" s="3">
        <v>-2</v>
      </c>
      <c r="H2" s="3">
        <v>0</v>
      </c>
      <c r="I2" s="3">
        <v>0</v>
      </c>
      <c r="J2" s="3">
        <v>0</v>
      </c>
      <c r="K2" s="3">
        <v>0</v>
      </c>
      <c r="L2" s="3">
        <v>-17</v>
      </c>
      <c r="M2" s="3">
        <v>1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</row>
    <row r="3" spans="1:24" ht="15" thickBot="1" x14ac:dyDescent="0.25">
      <c r="A3" s="3" t="str">
        <f>"115"</f>
        <v>115</v>
      </c>
      <c r="B3" s="4" t="s">
        <v>25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1</v>
      </c>
      <c r="M3" s="3">
        <v>-6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</row>
    <row r="4" spans="1:24" ht="15" thickBot="1" x14ac:dyDescent="0.25">
      <c r="A4" s="3" t="str">
        <f>"113"</f>
        <v>113</v>
      </c>
      <c r="B4" s="4" t="s">
        <v>26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-2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-2</v>
      </c>
      <c r="V4" s="3">
        <v>0</v>
      </c>
      <c r="W4" s="3">
        <v>0</v>
      </c>
      <c r="X4" s="3">
        <v>0</v>
      </c>
    </row>
    <row r="5" spans="1:24" ht="15" thickBot="1" x14ac:dyDescent="0.25">
      <c r="A5" s="3" t="str">
        <f>"103"</f>
        <v>103</v>
      </c>
      <c r="B5" s="4" t="s">
        <v>27</v>
      </c>
      <c r="C5" s="3">
        <v>-1</v>
      </c>
      <c r="D5" s="3">
        <v>-12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-4</v>
      </c>
      <c r="M5" s="3">
        <v>0</v>
      </c>
      <c r="N5" s="3">
        <v>0</v>
      </c>
      <c r="O5" s="3">
        <v>0</v>
      </c>
      <c r="P5" s="3">
        <v>-12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</row>
    <row r="6" spans="1:24" ht="15" thickBot="1" x14ac:dyDescent="0.25">
      <c r="A6" s="3" t="str">
        <f>"112"</f>
        <v>112</v>
      </c>
      <c r="B6" s="4" t="s">
        <v>28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-14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</row>
    <row r="7" spans="1:24" ht="15" thickBot="1" x14ac:dyDescent="0.25">
      <c r="A7" s="3" t="str">
        <f>"204"</f>
        <v>204</v>
      </c>
      <c r="B7" s="4" t="s">
        <v>29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-8</v>
      </c>
      <c r="N7" s="3">
        <v>0</v>
      </c>
      <c r="O7" s="3">
        <v>-8</v>
      </c>
      <c r="P7" s="3">
        <v>0</v>
      </c>
      <c r="Q7" s="3">
        <v>0</v>
      </c>
      <c r="R7" s="3">
        <v>-2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</row>
    <row r="8" spans="1:24" ht="15" thickBot="1" x14ac:dyDescent="0.25">
      <c r="A8" s="3" t="str">
        <f>"111"</f>
        <v>111</v>
      </c>
      <c r="B8" s="4" t="s">
        <v>30</v>
      </c>
      <c r="C8" s="3">
        <v>0</v>
      </c>
      <c r="D8" s="3">
        <v>-5</v>
      </c>
      <c r="E8" s="3">
        <v>0</v>
      </c>
      <c r="F8" s="3">
        <v>0</v>
      </c>
      <c r="G8" s="3">
        <v>-14</v>
      </c>
      <c r="H8" s="3">
        <v>0</v>
      </c>
      <c r="I8" s="3">
        <v>0</v>
      </c>
      <c r="J8" s="3">
        <v>0</v>
      </c>
      <c r="K8" s="3">
        <v>0</v>
      </c>
      <c r="L8" s="3">
        <v>-16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-7</v>
      </c>
      <c r="U8" s="3">
        <v>-8</v>
      </c>
      <c r="V8" s="3">
        <v>0</v>
      </c>
      <c r="W8" s="3">
        <v>-10</v>
      </c>
      <c r="X8" s="3">
        <v>0</v>
      </c>
    </row>
    <row r="9" spans="1:24" ht="15" thickBot="1" x14ac:dyDescent="0.25">
      <c r="A9" s="3" t="str">
        <f>"201"</f>
        <v>201</v>
      </c>
      <c r="B9" s="4" t="s">
        <v>31</v>
      </c>
      <c r="C9" s="3">
        <v>-2</v>
      </c>
      <c r="D9" s="3">
        <v>0</v>
      </c>
      <c r="E9" s="3">
        <v>4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-6</v>
      </c>
      <c r="N9" s="3">
        <v>1</v>
      </c>
      <c r="O9" s="3">
        <v>2</v>
      </c>
      <c r="P9" s="3">
        <v>-3</v>
      </c>
      <c r="Q9" s="3">
        <v>-6</v>
      </c>
      <c r="R9" s="3">
        <v>-2</v>
      </c>
      <c r="S9" s="3">
        <v>0</v>
      </c>
      <c r="T9" s="3">
        <v>0</v>
      </c>
      <c r="U9" s="3">
        <v>-6</v>
      </c>
      <c r="V9" s="3">
        <v>0</v>
      </c>
      <c r="W9" s="3">
        <v>-8</v>
      </c>
      <c r="X9" s="3">
        <v>0</v>
      </c>
    </row>
    <row r="10" spans="1:24" ht="15" thickBot="1" x14ac:dyDescent="0.25">
      <c r="A10" s="3" t="str">
        <f>"116"</f>
        <v>116</v>
      </c>
      <c r="B10" s="4" t="s">
        <v>32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-4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-10</v>
      </c>
      <c r="S10" s="3">
        <v>0</v>
      </c>
      <c r="T10" s="3">
        <v>0</v>
      </c>
      <c r="U10" s="3">
        <v>0</v>
      </c>
      <c r="V10" s="3">
        <v>0</v>
      </c>
      <c r="W10" s="3">
        <v>-3</v>
      </c>
      <c r="X10" s="3">
        <v>0</v>
      </c>
    </row>
    <row r="11" spans="1:24" ht="15" thickBot="1" x14ac:dyDescent="0.25">
      <c r="A11" s="3" t="str">
        <f>"107"</f>
        <v>107</v>
      </c>
      <c r="B11" s="4" t="s">
        <v>33</v>
      </c>
      <c r="C11" s="3">
        <v>0</v>
      </c>
      <c r="D11" s="3">
        <v>0</v>
      </c>
      <c r="E11" s="3">
        <v>0</v>
      </c>
      <c r="F11" s="3">
        <v>0</v>
      </c>
      <c r="G11" s="3">
        <v>-20</v>
      </c>
      <c r="H11" s="3">
        <v>0</v>
      </c>
      <c r="I11" s="3">
        <v>0</v>
      </c>
      <c r="J11" s="3">
        <v>0</v>
      </c>
      <c r="K11" s="3">
        <v>-4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-2</v>
      </c>
      <c r="X11" s="3">
        <v>0</v>
      </c>
    </row>
    <row r="12" spans="1:24" ht="15" thickBot="1" x14ac:dyDescent="0.25">
      <c r="A12" s="3" t="str">
        <f>"203"</f>
        <v>203</v>
      </c>
      <c r="B12" s="4" t="s">
        <v>34</v>
      </c>
      <c r="C12" s="3">
        <v>-5</v>
      </c>
      <c r="D12" s="3">
        <v>-24</v>
      </c>
      <c r="E12" s="3">
        <v>-16</v>
      </c>
      <c r="F12" s="3">
        <v>-8</v>
      </c>
      <c r="G12" s="3">
        <v>-5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-12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</row>
    <row r="13" spans="1:24" ht="15" thickBot="1" x14ac:dyDescent="0.25">
      <c r="A13" s="3" t="str">
        <f>"206"</f>
        <v>206</v>
      </c>
      <c r="B13" s="4" t="s">
        <v>35</v>
      </c>
      <c r="C13" s="3">
        <v>0</v>
      </c>
      <c r="D13" s="3">
        <v>0</v>
      </c>
      <c r="E13" s="3">
        <v>0</v>
      </c>
      <c r="F13" s="3">
        <v>0</v>
      </c>
      <c r="G13" s="3">
        <v>-5</v>
      </c>
      <c r="H13" s="3">
        <v>-2</v>
      </c>
      <c r="I13" s="3">
        <v>0</v>
      </c>
      <c r="J13" s="3">
        <v>0</v>
      </c>
      <c r="K13" s="3">
        <v>0</v>
      </c>
      <c r="L13" s="3">
        <v>-8</v>
      </c>
      <c r="M13" s="3">
        <v>0</v>
      </c>
      <c r="N13" s="3">
        <v>0</v>
      </c>
      <c r="O13" s="3">
        <v>-4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-4</v>
      </c>
      <c r="X13" s="3">
        <v>0</v>
      </c>
    </row>
    <row r="14" spans="1:24" ht="15" thickBot="1" x14ac:dyDescent="0.25">
      <c r="A14" s="3" t="str">
        <f>"301"</f>
        <v>301</v>
      </c>
      <c r="B14" s="4" t="s">
        <v>36</v>
      </c>
      <c r="C14" s="3">
        <v>-2</v>
      </c>
      <c r="D14" s="3">
        <v>0</v>
      </c>
      <c r="E14" s="3">
        <v>0</v>
      </c>
      <c r="F14" s="3">
        <v>0</v>
      </c>
      <c r="G14" s="3">
        <v>-5</v>
      </c>
      <c r="H14" s="3">
        <v>-2</v>
      </c>
      <c r="I14" s="3">
        <v>-3</v>
      </c>
      <c r="J14" s="3">
        <v>0</v>
      </c>
      <c r="K14" s="3">
        <v>-6</v>
      </c>
      <c r="L14" s="3">
        <v>0</v>
      </c>
      <c r="M14" s="3">
        <v>0</v>
      </c>
      <c r="N14" s="3">
        <v>-3</v>
      </c>
      <c r="O14" s="3">
        <v>0</v>
      </c>
      <c r="P14" s="3">
        <v>0</v>
      </c>
      <c r="Q14" s="3">
        <v>-3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-4</v>
      </c>
      <c r="X14" s="3">
        <v>0</v>
      </c>
    </row>
    <row r="15" spans="1:24" ht="15" thickBot="1" x14ac:dyDescent="0.25">
      <c r="A15" s="3" t="str">
        <f>"108"</f>
        <v>108</v>
      </c>
      <c r="B15" s="4" t="s">
        <v>37</v>
      </c>
      <c r="C15" s="3">
        <v>0</v>
      </c>
      <c r="D15" s="3">
        <v>-2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1</v>
      </c>
      <c r="S15" s="3">
        <v>0</v>
      </c>
      <c r="T15" s="3">
        <v>0</v>
      </c>
      <c r="U15" s="3">
        <v>0</v>
      </c>
      <c r="V15" s="3">
        <v>0</v>
      </c>
      <c r="W15" s="3">
        <v>-6</v>
      </c>
      <c r="X15" s="3">
        <v>0</v>
      </c>
    </row>
    <row r="16" spans="1:24" ht="15" thickBot="1" x14ac:dyDescent="0.25">
      <c r="A16" s="3" t="str">
        <f>"105"</f>
        <v>105</v>
      </c>
      <c r="B16" s="4" t="s">
        <v>38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-2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</row>
    <row r="17" spans="1:24" ht="15" thickBot="1" x14ac:dyDescent="0.25">
      <c r="A17" s="3" t="str">
        <f>"102"</f>
        <v>102</v>
      </c>
      <c r="B17" s="4" t="s">
        <v>39</v>
      </c>
      <c r="C17" s="3">
        <v>-2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-18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-6</v>
      </c>
      <c r="X17" s="3">
        <v>0</v>
      </c>
    </row>
    <row r="18" spans="1:24" ht="15" thickBot="1" x14ac:dyDescent="0.25">
      <c r="A18" s="3" t="str">
        <f>"117"</f>
        <v>117</v>
      </c>
      <c r="B18" s="4" t="s">
        <v>40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</row>
    <row r="19" spans="1:24" ht="15" thickBot="1" x14ac:dyDescent="0.25">
      <c r="A19" s="3" t="str">
        <f>"504"</f>
        <v>504</v>
      </c>
      <c r="B19" s="4" t="s">
        <v>41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-2</v>
      </c>
      <c r="Q19" s="3">
        <v>0</v>
      </c>
      <c r="R19" s="3">
        <v>-2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1</v>
      </c>
    </row>
    <row r="20" spans="1:24" ht="15" thickBot="1" x14ac:dyDescent="0.25">
      <c r="A20" s="3" t="str">
        <f>"402"</f>
        <v>402</v>
      </c>
      <c r="B20" s="4" t="s">
        <v>42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-6</v>
      </c>
      <c r="M20" s="3">
        <v>0</v>
      </c>
      <c r="N20" s="3">
        <v>-3</v>
      </c>
      <c r="O20" s="3">
        <v>1</v>
      </c>
      <c r="P20" s="3">
        <v>0</v>
      </c>
      <c r="Q20" s="3">
        <v>-3</v>
      </c>
      <c r="R20" s="3">
        <v>0</v>
      </c>
      <c r="S20" s="3">
        <v>0</v>
      </c>
      <c r="T20" s="3">
        <v>-3</v>
      </c>
      <c r="U20" s="3">
        <v>0</v>
      </c>
      <c r="V20" s="3">
        <v>0</v>
      </c>
      <c r="W20" s="3">
        <v>0</v>
      </c>
      <c r="X20" s="3">
        <v>0</v>
      </c>
    </row>
    <row r="21" spans="1:24" ht="15" thickBot="1" x14ac:dyDescent="0.25">
      <c r="A21" s="3" t="str">
        <f>"202"</f>
        <v>202</v>
      </c>
      <c r="B21" s="4" t="s">
        <v>43</v>
      </c>
      <c r="C21" s="3">
        <v>0</v>
      </c>
      <c r="D21" s="3">
        <v>0</v>
      </c>
      <c r="E21" s="3">
        <v>-6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</row>
    <row r="22" spans="1:24" ht="15" thickBot="1" x14ac:dyDescent="0.25">
      <c r="A22" s="3" t="str">
        <f>"401"</f>
        <v>401</v>
      </c>
      <c r="B22" s="4" t="s">
        <v>44</v>
      </c>
      <c r="C22" s="3">
        <v>3</v>
      </c>
      <c r="D22" s="3">
        <v>0</v>
      </c>
      <c r="E22" s="3">
        <v>0</v>
      </c>
      <c r="F22" s="3">
        <v>0</v>
      </c>
      <c r="G22" s="3">
        <v>-5</v>
      </c>
      <c r="H22" s="3">
        <v>-2</v>
      </c>
      <c r="I22" s="3">
        <v>-3</v>
      </c>
      <c r="J22" s="3">
        <v>-3</v>
      </c>
      <c r="K22" s="3">
        <v>0</v>
      </c>
      <c r="L22" s="3">
        <v>-9</v>
      </c>
      <c r="M22" s="3">
        <v>0</v>
      </c>
      <c r="N22" s="3">
        <v>-3</v>
      </c>
      <c r="O22" s="3">
        <v>0</v>
      </c>
      <c r="P22" s="3">
        <v>0</v>
      </c>
      <c r="Q22" s="3">
        <v>-3</v>
      </c>
      <c r="R22" s="3">
        <v>-4</v>
      </c>
      <c r="S22" s="3">
        <v>-3</v>
      </c>
      <c r="T22" s="3">
        <v>0</v>
      </c>
      <c r="U22" s="3">
        <v>0</v>
      </c>
      <c r="V22" s="3">
        <v>0</v>
      </c>
      <c r="W22" s="3">
        <v>-1</v>
      </c>
      <c r="X22" s="3">
        <v>0</v>
      </c>
    </row>
    <row r="23" spans="1:24" ht="15" thickBot="1" x14ac:dyDescent="0.25">
      <c r="A23" s="3" t="str">
        <f>"110"</f>
        <v>110</v>
      </c>
      <c r="B23" s="4" t="s">
        <v>45</v>
      </c>
      <c r="C23" s="3">
        <v>0</v>
      </c>
      <c r="D23" s="3">
        <v>0</v>
      </c>
      <c r="E23" s="3">
        <v>1</v>
      </c>
      <c r="F23" s="3">
        <v>0</v>
      </c>
      <c r="G23" s="3">
        <v>0</v>
      </c>
      <c r="H23" s="3">
        <v>-2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1</v>
      </c>
      <c r="X23" s="3">
        <v>0</v>
      </c>
    </row>
    <row r="24" spans="1:24" ht="15" thickBot="1" x14ac:dyDescent="0.25">
      <c r="A24" s="3" t="str">
        <f>"503"</f>
        <v>503</v>
      </c>
      <c r="B24" s="4" t="s">
        <v>46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-2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</row>
    <row r="25" spans="1:24" ht="15" thickBot="1" x14ac:dyDescent="0.25">
      <c r="A25" s="3" t="str">
        <f>"104"</f>
        <v>104</v>
      </c>
      <c r="B25" s="4" t="s">
        <v>47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-8</v>
      </c>
      <c r="X25" s="3">
        <v>0</v>
      </c>
    </row>
    <row r="26" spans="1:24" ht="15" thickBot="1" x14ac:dyDescent="0.25">
      <c r="A26" s="3" t="str">
        <f>"502"</f>
        <v>502</v>
      </c>
      <c r="B26" s="4" t="s">
        <v>48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-4</v>
      </c>
      <c r="O26" s="3">
        <v>0</v>
      </c>
      <c r="P26" s="3">
        <v>0</v>
      </c>
      <c r="Q26" s="3">
        <v>0</v>
      </c>
      <c r="R26" s="3">
        <v>-1</v>
      </c>
      <c r="S26" s="3">
        <v>-5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</row>
    <row r="27" spans="1:24" ht="15" thickBot="1" x14ac:dyDescent="0.25">
      <c r="A27" s="3" t="str">
        <f>"303"</f>
        <v>303</v>
      </c>
      <c r="B27" s="4" t="s">
        <v>49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-8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-2</v>
      </c>
      <c r="X27" s="3">
        <v>0</v>
      </c>
    </row>
    <row r="28" spans="1:24" ht="15" thickBot="1" x14ac:dyDescent="0.25">
      <c r="A28" s="3" t="str">
        <f>"109"</f>
        <v>109</v>
      </c>
      <c r="B28" s="4" t="s">
        <v>50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</row>
    <row r="29" spans="1:24" ht="15" thickBot="1" x14ac:dyDescent="0.25">
      <c r="A29" s="3" t="str">
        <f>"101"</f>
        <v>101</v>
      </c>
      <c r="B29" s="4" t="s">
        <v>51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-11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</row>
    <row r="30" spans="1:24" ht="15" thickBot="1" x14ac:dyDescent="0.25">
      <c r="A30" s="3" t="str">
        <f>"205"</f>
        <v>205</v>
      </c>
      <c r="B30" s="4" t="s">
        <v>52</v>
      </c>
      <c r="C30" s="3">
        <v>0</v>
      </c>
      <c r="D30" s="3">
        <v>0</v>
      </c>
      <c r="E30" s="3">
        <v>0</v>
      </c>
      <c r="F30" s="3">
        <v>0</v>
      </c>
      <c r="G30" s="3">
        <v>-5</v>
      </c>
      <c r="H30" s="3">
        <v>-2</v>
      </c>
      <c r="I30" s="3">
        <v>-3</v>
      </c>
      <c r="J30" s="3">
        <v>-6</v>
      </c>
      <c r="K30" s="3">
        <v>0</v>
      </c>
      <c r="L30" s="3">
        <v>-6</v>
      </c>
      <c r="M30" s="3">
        <v>-6</v>
      </c>
      <c r="N30" s="3">
        <v>-3</v>
      </c>
      <c r="O30" s="3">
        <v>0</v>
      </c>
      <c r="P30" s="3">
        <v>0</v>
      </c>
      <c r="Q30" s="3">
        <v>-3</v>
      </c>
      <c r="R30" s="3">
        <v>0</v>
      </c>
      <c r="S30" s="3">
        <v>0</v>
      </c>
      <c r="T30" s="3">
        <v>0</v>
      </c>
      <c r="U30" s="3">
        <v>0</v>
      </c>
      <c r="V30" s="3">
        <v>-3</v>
      </c>
      <c r="W30" s="3">
        <v>-4</v>
      </c>
      <c r="X30" s="3">
        <v>0</v>
      </c>
    </row>
    <row r="31" spans="1:24" ht="15" thickBot="1" x14ac:dyDescent="0.25">
      <c r="A31" s="3" t="str">
        <f>"501"</f>
        <v>501</v>
      </c>
      <c r="B31" s="4" t="s">
        <v>53</v>
      </c>
      <c r="C31" s="3">
        <v>-1</v>
      </c>
      <c r="D31" s="3">
        <v>-10</v>
      </c>
      <c r="E31" s="3">
        <v>0</v>
      </c>
      <c r="F31" s="3">
        <v>0</v>
      </c>
      <c r="G31" s="3">
        <v>0</v>
      </c>
      <c r="H31" s="3">
        <v>-8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-5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</row>
    <row r="32" spans="1:24" ht="15" thickBot="1" x14ac:dyDescent="0.25">
      <c r="A32" s="3" t="str">
        <f>"114"</f>
        <v>114</v>
      </c>
      <c r="B32" s="4" t="s">
        <v>54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-16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</row>
    <row r="33" spans="1:24" ht="15" thickBot="1" x14ac:dyDescent="0.25">
      <c r="A33" s="3" t="str">
        <f>"302"</f>
        <v>302</v>
      </c>
      <c r="B33" s="4" t="s">
        <v>55</v>
      </c>
      <c r="C33" s="3">
        <v>-2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-2</v>
      </c>
      <c r="L33" s="3">
        <v>-12</v>
      </c>
      <c r="M33" s="3">
        <v>0</v>
      </c>
      <c r="N33" s="3">
        <v>-6</v>
      </c>
      <c r="O33" s="3">
        <v>0</v>
      </c>
      <c r="P33" s="3">
        <v>0</v>
      </c>
      <c r="Q33" s="3">
        <v>-4</v>
      </c>
      <c r="R33" s="3">
        <v>0</v>
      </c>
      <c r="S33" s="3">
        <v>0</v>
      </c>
      <c r="T33" s="3">
        <v>-10</v>
      </c>
      <c r="U33" s="3">
        <v>0</v>
      </c>
      <c r="V33" s="3">
        <v>0</v>
      </c>
      <c r="W33" s="3">
        <v>0</v>
      </c>
      <c r="X33" s="3">
        <v>0</v>
      </c>
    </row>
    <row r="34" spans="1:24" ht="15" thickBot="1" x14ac:dyDescent="0.25">
      <c r="A34" s="3" t="str">
        <f>"403"</f>
        <v>403</v>
      </c>
      <c r="B34" s="4" t="s">
        <v>56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1</v>
      </c>
      <c r="L34" s="3">
        <v>-7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</row>
    <row r="35" spans="1:24" ht="15" thickBot="1" x14ac:dyDescent="0.25">
      <c r="A35" s="3" t="str">
        <f>"207"</f>
        <v>207</v>
      </c>
      <c r="B35" s="4" t="s">
        <v>57</v>
      </c>
      <c r="C35" s="3">
        <v>0</v>
      </c>
      <c r="D35" s="3">
        <v>-3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1</v>
      </c>
      <c r="M35" s="3">
        <v>0</v>
      </c>
      <c r="N35" s="3">
        <v>0</v>
      </c>
      <c r="O35" s="3">
        <v>-2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</row>
    <row r="36" spans="1:24" s="9" customFormat="1" ht="57.75" thickBot="1" x14ac:dyDescent="0.25">
      <c r="A36" s="7" t="s">
        <v>58</v>
      </c>
      <c r="B36" s="8" t="s">
        <v>59</v>
      </c>
      <c r="C36" s="7">
        <v>0</v>
      </c>
      <c r="D36" s="3">
        <v>0</v>
      </c>
      <c r="E36" s="3">
        <v>0</v>
      </c>
      <c r="F36" s="3">
        <v>3</v>
      </c>
      <c r="G36" s="3">
        <v>0</v>
      </c>
      <c r="H36" s="3">
        <v>0</v>
      </c>
      <c r="I36" s="3">
        <v>0</v>
      </c>
      <c r="J36" s="3">
        <v>0</v>
      </c>
      <c r="K36" s="7">
        <v>-5</v>
      </c>
      <c r="L36" s="7">
        <v>0</v>
      </c>
      <c r="M36" s="7">
        <v>-3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-8</v>
      </c>
      <c r="X36" s="7">
        <v>0</v>
      </c>
    </row>
    <row r="37" spans="1:24" ht="15" thickBot="1" x14ac:dyDescent="0.25">
      <c r="A37" s="3" t="str">
        <f>"601"</f>
        <v>601</v>
      </c>
      <c r="B37" s="4" t="s">
        <v>60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</row>
    <row r="38" spans="1:24" ht="57.75" thickBot="1" x14ac:dyDescent="0.25">
      <c r="A38" s="3" t="s">
        <v>61</v>
      </c>
      <c r="B38" s="4" t="s">
        <v>62</v>
      </c>
      <c r="C38" s="3">
        <v>0</v>
      </c>
      <c r="D38" s="3">
        <v>-4</v>
      </c>
      <c r="E38" s="3">
        <v>-3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</row>
    <row r="39" spans="1:24" s="5" customFormat="1" ht="29.25" thickBot="1" x14ac:dyDescent="0.25">
      <c r="A39" s="6"/>
      <c r="B39" s="6"/>
      <c r="C39" s="6" t="s">
        <v>63</v>
      </c>
      <c r="D39" s="3" t="s">
        <v>64</v>
      </c>
      <c r="E39" s="3" t="s">
        <v>67</v>
      </c>
      <c r="F39" s="3" t="s">
        <v>73</v>
      </c>
      <c r="G39" s="3">
        <v>-61</v>
      </c>
      <c r="H39" s="3" t="s">
        <v>72</v>
      </c>
      <c r="I39" s="3">
        <v>-20</v>
      </c>
      <c r="J39" s="3" t="s">
        <v>71</v>
      </c>
      <c r="K39" s="6">
        <v>-22</v>
      </c>
      <c r="L39" s="6">
        <v>-97</v>
      </c>
      <c r="M39" s="6">
        <v>-44</v>
      </c>
      <c r="N39" s="6" t="s">
        <v>70</v>
      </c>
      <c r="O39" s="6">
        <v>-23</v>
      </c>
      <c r="P39" s="6">
        <v>-35</v>
      </c>
      <c r="Q39" s="6">
        <v>-34</v>
      </c>
      <c r="R39" s="6">
        <v>-20</v>
      </c>
      <c r="S39" s="6" t="s">
        <v>66</v>
      </c>
      <c r="T39" s="6" t="s">
        <v>67</v>
      </c>
      <c r="U39" s="6" t="s">
        <v>68</v>
      </c>
      <c r="V39" s="6" t="s">
        <v>65</v>
      </c>
      <c r="W39" s="6">
        <v>-65</v>
      </c>
      <c r="X39" s="6" t="s">
        <v>69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kena (20)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2023-11-09T11:22:48Z</dcterms:created>
  <dcterms:modified xsi:type="dcterms:W3CDTF">2023-11-09T12:31:30Z</dcterms:modified>
</cp:coreProperties>
</file>